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30" activeTab="0"/>
  </bookViews>
  <sheets>
    <sheet name="образец ПФДХ (2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<sst xmlns="http://schemas.openxmlformats.org/spreadsheetml/2006/main" count="297" uniqueCount="180">
  <si>
    <t>Наименование показателя</t>
  </si>
  <si>
    <t>Код строки</t>
  </si>
  <si>
    <t>Сумма</t>
  </si>
  <si>
    <t>за пределами планового периода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</si>
  <si>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</si>
  <si>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</si>
  <si>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</si>
  <si>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</si>
  <si>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</si>
  <si>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Учреждения, всего</t>
  </si>
  <si>
    <t>субсидии на финансовое обеспечение выполнения муниципального задания за счёт средств местного бюджета (бюджета муниципального образования город Краснодар) (далее – местный бюджет)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</si>
  <si>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</si>
  <si>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</si>
  <si>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</si>
  <si>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</si>
  <si>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прочие поступления, всего</t>
  </si>
  <si>
    <t>из них:</t>
  </si>
  <si>
    <t>увеличение остатков денежных средств за счёт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</si>
  <si>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</si>
  <si>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</si>
  <si>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</si>
  <si>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</si>
  <si>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</si>
  <si>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</si>
  <si>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</si>
  <si>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</si>
  <si>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</si>
  <si>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</si>
  <si>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</si>
  <si>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</si>
  <si>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</si>
  <si>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</si>
  <si>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</si>
  <si>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</si>
  <si>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причинённого в результате деятельности учреждения</t>
  </si>
  <si>
    <t>расходы на закупку товаров, работ, услуг, всего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</si>
  <si>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</si>
  <si>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</si>
  <si>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</si>
  <si>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</si>
  <si>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</si>
  <si>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</si>
  <si>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</si>
  <si>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</si>
  <si>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>Х</t>
  </si>
  <si>
    <t>0001</t>
  </si>
  <si>
    <t>0002</t>
  </si>
  <si>
    <t>закупку научно-исследовательских и опытно-конструкторских работ</t>
  </si>
  <si>
    <t>Поступления и выплаты</t>
  </si>
  <si>
    <t>Раздел 1</t>
  </si>
  <si>
    <t>Раздел 2</t>
  </si>
  <si>
    <t>Сведения по выплатам на закупки товаров, работ, услуг</t>
  </si>
  <si>
    <t>№ п/п</t>
  </si>
  <si>
    <t>1.</t>
  </si>
  <si>
    <t>Выплаты на закупку товаров, работ, услуг, всего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</si>
  <si>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</si>
  <si>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</si>
  <si>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 закона № 44-ФЗ и закона № 223-ФЗ</t>
  </si>
  <si>
    <t>1.3.</t>
  </si>
  <si>
    <t>по контрактам (договорам), заключенным до начала текущего финансового года с учетом требований  закона № 44-ФЗ и закона № 223-ФЗ</t>
  </si>
  <si>
    <t>1.4.</t>
  </si>
  <si>
    <t>по контрактам (договорам), планируемым к заключению в соответствующем финансовом году с учетом требований  закона № 44-ФЗ и  закона № 223-ФЗ, в том числе:</t>
  </si>
  <si>
    <t>1.4.1.</t>
  </si>
  <si>
    <t>за счёт субсидий, предоставляемых на финансовое обеспечение выполнения государственного (муниципального) задания, в том числе:</t>
  </si>
  <si>
    <t>1.4.1.1.</t>
  </si>
  <si>
    <t>в соответствии с законом № 44-ФЗ</t>
  </si>
  <si>
    <t>1.4.1.2.</t>
  </si>
  <si>
    <t>в соответствии с законом № 223-ФЗ</t>
  </si>
  <si>
    <t>1.4.2.</t>
  </si>
  <si>
    <t>за счёт субсидий, предоставляемых в соответствии с абзацем вторым пункта 1 статьи 78.1 Бюджетного кодекса Российской Федерации, в том числе:</t>
  </si>
  <si>
    <t>1.4.2.1.</t>
  </si>
  <si>
    <t>1.4.2.2.</t>
  </si>
  <si>
    <t>1.4.3.</t>
  </si>
  <si>
    <t>за счёт прочих источников финансового обеспечения</t>
  </si>
  <si>
    <t>1.4.3.1.</t>
  </si>
  <si>
    <t>1.4.3.2.</t>
  </si>
  <si>
    <t>2.</t>
  </si>
  <si>
    <t>Итого по контрактам, планируемым к заключению в соответствующем финансовом году в соответствии с законом № 44-ФЗ, по соответствующему году закупки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</si>
  <si>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</si>
  <si>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</si>
  <si>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законом № 223-ФЗ, по соответствующему году закупки</t>
  </si>
  <si>
    <t xml:space="preserve">по контрактам (договорам), заключённым до начала текущего финансового года без применения норм Федерального закона от 05.04.2013 № 44-ФЗ «О контрактной системе в сфере закупок товаров, работ, услуг для обеспечения государственных и муниципальных нужд» (далее – закон № 44-ФЗ) и Федерального закона от 18.07.2011 № 223-ФЗ «О закупках товаров, работ, услуг отдельными видами юридических лиц» (далее – закон № 223-ФЗ) </t>
  </si>
  <si>
    <t>(подпись)</t>
  </si>
  <si>
    <t>(расшифровка подписи)</t>
  </si>
  <si>
    <t>УТВЕРЖДАЮ</t>
  </si>
  <si>
    <t>Орган в ведении которого</t>
  </si>
  <si>
    <t>находится учреждение: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</si>
  <si>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</si>
  <si>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</si>
  <si>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</si>
  <si>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</si>
  <si>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</si>
  <si>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</si>
  <si>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ОКЕЙ</t>
  </si>
  <si>
    <t>Департамент образования администрации</t>
  </si>
  <si>
    <t>муниципального образования город Краснодар</t>
  </si>
  <si>
    <t>Учреждение:</t>
  </si>
  <si>
    <t>Единица измерения : рубль</t>
  </si>
  <si>
    <t>1100.020</t>
  </si>
  <si>
    <t>1200.000</t>
  </si>
  <si>
    <t>свод 1100.020 и 1200.000</t>
  </si>
  <si>
    <t>↓</t>
  </si>
  <si>
    <t>970.98.0009; 970.99.0500</t>
  </si>
  <si>
    <t>09.00.00</t>
  </si>
  <si>
    <r>
      <t>970.98.0001</t>
    </r>
  </si>
  <si>
    <t>08.00.00 без внебюдж.</t>
  </si>
  <si>
    <t>_________________</t>
  </si>
  <si>
    <t>тип ср-тв 08.00.00 без внебюджета</t>
  </si>
  <si>
    <t xml:space="preserve">тип ср-тв 09.00.00 </t>
  </si>
  <si>
    <t>внебюджет 970…….</t>
  </si>
  <si>
    <t>№ п/п  (1.4.1.1.+1.4.2.1.+1.4.3.1.)</t>
  </si>
  <si>
    <t>№ п/п (1.4.1.2.+1.4.2.2.+1.4.3.2.)</t>
  </si>
  <si>
    <t>08.00.00 + 970.97.0000; 970.99.0010; 970.99.0300; 970.99.0600; 970.99.0090; 970.99.0100</t>
  </si>
  <si>
    <t>приобретение товаров, работ, услуг в пользу граждан в целях их социального обеспечения</t>
  </si>
  <si>
    <t>Директор МБОУ СОШ №83</t>
  </si>
  <si>
    <t>Л.В. Рылова</t>
  </si>
  <si>
    <t>Главный бухгалтер МБОУ СОШ № 83</t>
  </si>
  <si>
    <t>Заместитель директора по финансово- экономической работе МБОУ СОШ № 83</t>
  </si>
  <si>
    <t>Н.И. Егорова</t>
  </si>
  <si>
    <t>Ю.В. Николаева</t>
  </si>
  <si>
    <t>03300291</t>
  </si>
  <si>
    <t>03316703</t>
  </si>
  <si>
    <t>проверка</t>
  </si>
  <si>
    <t>2022г</t>
  </si>
  <si>
    <t>2021г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</si>
  <si>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 №83 (МБОУ СОШ №83) имени Героя Советского Союза Евгении Жигуленко</t>
  </si>
  <si>
    <t>в том числе целевые субсидии:</t>
  </si>
  <si>
    <t>1.3.1.</t>
  </si>
  <si>
    <t>в соответствии с Законом № 44-ФЗ</t>
  </si>
  <si>
    <t>26310.1</t>
  </si>
  <si>
    <t>1.3.2.</t>
  </si>
  <si>
    <t>в соответствии с Законом № 223-ФЗ</t>
  </si>
  <si>
    <t>26421.1</t>
  </si>
  <si>
    <t>26451.1</t>
  </si>
  <si>
    <t>970.98.0004 + 970.98.0005 + 09.00.00</t>
  </si>
  <si>
    <t>26320.1</t>
  </si>
  <si>
    <t>26422.1</t>
  </si>
  <si>
    <t>26452.1</t>
  </si>
  <si>
    <t>обеспечение предупредительных мер по сокращению производственного травматизма и профессиональных заболеваний работников</t>
  </si>
  <si>
    <t>Код.тф 4.23</t>
  </si>
  <si>
    <t>Год начала закупки</t>
  </si>
  <si>
    <t>120</t>
  </si>
  <si>
    <t>130</t>
  </si>
  <si>
    <t>140</t>
  </si>
  <si>
    <t>150</t>
  </si>
  <si>
    <t>180</t>
  </si>
  <si>
    <t>510</t>
  </si>
  <si>
    <t>111</t>
  </si>
  <si>
    <t>112</t>
  </si>
  <si>
    <t>113</t>
  </si>
  <si>
    <t>119</t>
  </si>
  <si>
    <t>300</t>
  </si>
  <si>
    <t>320</t>
  </si>
  <si>
    <t>321</t>
  </si>
  <si>
    <t>850</t>
  </si>
  <si>
    <t>851</t>
  </si>
  <si>
    <t>852</t>
  </si>
  <si>
    <t>853</t>
  </si>
  <si>
    <t>831</t>
  </si>
  <si>
    <t>241</t>
  </si>
  <si>
    <t>243</t>
  </si>
  <si>
    <t>244</t>
  </si>
  <si>
    <t>323</t>
  </si>
  <si>
    <t>100</t>
  </si>
  <si>
    <t>610</t>
  </si>
  <si>
    <t>Код по бюджетной классификации Российской Федерации</t>
  </si>
  <si>
    <t>"__"  __________  2021 г.</t>
  </si>
  <si>
    <t>План финансово-хозяйственной деятельности  на 2021 год</t>
  </si>
  <si>
    <t>(на 2021 год и плановый период 2022 и 2023 годов)</t>
  </si>
  <si>
    <t>01.01.2021г.</t>
  </si>
  <si>
    <t>от "01" января 2021 г.</t>
  </si>
  <si>
    <t>247</t>
  </si>
  <si>
    <t>закупку энергетических ресурсов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</si>
  <si>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</si>
  <si>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</si>
  <si>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</si>
  <si>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"____" _____________2021 г.</t>
  </si>
  <si>
    <t>2023г</t>
  </si>
  <si>
    <t>1100.019 и 1100.020</t>
  </si>
  <si>
    <t>9250702021Е452100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</si>
</sst>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6"/>
      <color indexed="8"/>
      <name val="Calibri"/>
      <family val="2"/>
    </font>
    <font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6"/>
      <color theme="1"/>
      <name val="Calibri"/>
      <family val="2"/>
    </font>
    <font>
      <sz val="13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/>
    </xf>
    <xf numFmtId="0" fontId="47" fillId="0" borderId="0" xfId="0" applyFont="1" applyFill="1" applyAlignment="1">
      <alignment horizontal="right"/>
    </xf>
    <xf numFmtId="0" fontId="43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/>
    </xf>
    <xf numFmtId="4" fontId="44" fillId="0" borderId="0" xfId="0" applyNumberFormat="1" applyFont="1" applyFill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 horizontal="left" vertical="center"/>
    </xf>
    <xf numFmtId="11" fontId="44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vertical="center" wrapText="1"/>
    </xf>
    <xf numFmtId="14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left" wrapText="1"/>
    </xf>
    <xf numFmtId="0" fontId="44" fillId="0" borderId="14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44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0</xdr:rowOff>
    </xdr:from>
    <xdr:to>
      <xdr:col>6</xdr:col>
      <xdr:colOff>371475</xdr:colOff>
      <xdr:row>8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14800" y="0"/>
          <a:ext cx="25527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8.8515625" defaultRowHeight="15"/>
  <cols>
    <col min="1" max="1" width="7.421875" style="4" customWidth="1"/>
    <col min="2" max="2" width="28.28125" style="2" customWidth="1"/>
    <col min="3" max="4" width="8.57421875" style="2" customWidth="1"/>
    <col min="5" max="5" width="22.00390625" style="2" customWidth="1"/>
    <col min="6" max="6" width="19.57421875" style="16" customWidth="1"/>
    <col min="7" max="7" width="18.7109375" style="16" customWidth="1"/>
    <col min="8" max="8" width="19.28125" style="16" customWidth="1"/>
    <col min="9" max="9" width="15.57421875" style="16" customWidth="1"/>
    <col min="10" max="10" width="5.140625" style="16" customWidth="1"/>
    <col min="11" max="11" width="13.8515625" style="16" customWidth="1"/>
    <col min="12" max="12" width="14.8515625" style="2" customWidth="1"/>
    <col min="13" max="13" width="16.00390625" style="2" customWidth="1"/>
    <col min="14" max="14" width="13.00390625" style="2" customWidth="1"/>
    <col min="15" max="15" width="14.28125" style="2" bestFit="1" customWidth="1"/>
    <col min="16" max="16384" width="8.8515625" style="2" customWidth="1"/>
  </cols>
  <sheetData>
    <row r="1" spans="1:7" ht="18.75">
      <c r="A1" s="17"/>
      <c r="B1" s="16"/>
      <c r="C1" s="16"/>
      <c r="D1" s="16"/>
      <c r="E1" s="16"/>
      <c r="G1" s="15" t="s">
        <v>84</v>
      </c>
    </row>
    <row r="2" spans="1:5" ht="15.75">
      <c r="A2" s="17"/>
      <c r="B2" s="16"/>
      <c r="C2" s="16"/>
      <c r="D2" s="16"/>
      <c r="E2" s="16"/>
    </row>
    <row r="3" spans="1:9" ht="36.75" customHeight="1">
      <c r="A3" s="17"/>
      <c r="B3" s="16"/>
      <c r="C3" s="16"/>
      <c r="D3" s="16"/>
      <c r="E3" s="16"/>
      <c r="G3" s="53" t="s">
        <v>114</v>
      </c>
      <c r="H3" s="53"/>
      <c r="I3" s="53"/>
    </row>
    <row r="4" spans="1:9" ht="24" customHeight="1">
      <c r="A4" s="17"/>
      <c r="B4" s="16"/>
      <c r="C4" s="16"/>
      <c r="D4" s="16"/>
      <c r="E4" s="16"/>
      <c r="G4" s="16" t="s">
        <v>106</v>
      </c>
      <c r="H4" s="54" t="s">
        <v>115</v>
      </c>
      <c r="I4" s="54"/>
    </row>
    <row r="5" spans="1:5" ht="15.75">
      <c r="A5" s="17"/>
      <c r="B5" s="16"/>
      <c r="C5" s="16"/>
      <c r="D5" s="16"/>
      <c r="E5" s="16"/>
    </row>
    <row r="6" spans="1:9" ht="21.75" customHeight="1">
      <c r="A6" s="17"/>
      <c r="B6" s="16"/>
      <c r="C6" s="16"/>
      <c r="D6" s="16"/>
      <c r="E6" s="16"/>
      <c r="G6" s="15" t="s">
        <v>166</v>
      </c>
      <c r="I6" s="15"/>
    </row>
    <row r="7" spans="1:5" ht="15.75">
      <c r="A7" s="17"/>
      <c r="B7" s="16"/>
      <c r="C7" s="16"/>
      <c r="D7" s="16"/>
      <c r="E7" s="16"/>
    </row>
    <row r="8" spans="1:5" ht="15.75">
      <c r="A8" s="17"/>
      <c r="B8" s="16"/>
      <c r="C8" s="16"/>
      <c r="D8" s="16"/>
      <c r="E8" s="16"/>
    </row>
    <row r="9" spans="1:5" ht="15.75">
      <c r="A9" s="17"/>
      <c r="B9" s="16"/>
      <c r="C9" s="16"/>
      <c r="D9" s="16"/>
      <c r="E9" s="16"/>
    </row>
    <row r="10" spans="1:11" s="1" customFormat="1" ht="18.75">
      <c r="A10" s="75" t="s">
        <v>167</v>
      </c>
      <c r="B10" s="75"/>
      <c r="C10" s="75"/>
      <c r="D10" s="75"/>
      <c r="E10" s="75"/>
      <c r="F10" s="75"/>
      <c r="G10" s="75"/>
      <c r="H10" s="75"/>
      <c r="I10" s="75"/>
      <c r="J10" s="15"/>
      <c r="K10" s="15"/>
    </row>
    <row r="11" spans="1:11" s="1" customFormat="1" ht="18.75">
      <c r="A11" s="54" t="s">
        <v>168</v>
      </c>
      <c r="B11" s="54"/>
      <c r="C11" s="54"/>
      <c r="D11" s="54"/>
      <c r="E11" s="54"/>
      <c r="F11" s="54"/>
      <c r="G11" s="54"/>
      <c r="H11" s="54"/>
      <c r="I11" s="54"/>
      <c r="J11" s="15"/>
      <c r="K11" s="15"/>
    </row>
    <row r="12" spans="1:11" s="1" customFormat="1" ht="18.75">
      <c r="A12" s="38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s="1" customFormat="1" ht="18.75">
      <c r="A13" s="54" t="s">
        <v>170</v>
      </c>
      <c r="B13" s="54"/>
      <c r="C13" s="54"/>
      <c r="D13" s="54"/>
      <c r="E13" s="54"/>
      <c r="F13" s="54"/>
      <c r="G13" s="54"/>
      <c r="H13" s="54"/>
      <c r="I13" s="54"/>
      <c r="J13" s="15"/>
      <c r="K13" s="15"/>
    </row>
    <row r="14" spans="1:11" s="1" customFormat="1" ht="18.75">
      <c r="A14" s="38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1" customFormat="1" ht="18.75">
      <c r="A15" s="38"/>
      <c r="B15" s="15"/>
      <c r="C15" s="15"/>
      <c r="D15" s="15"/>
      <c r="E15" s="15"/>
      <c r="F15" s="15"/>
      <c r="G15" s="15"/>
      <c r="H15" s="15"/>
      <c r="I15" s="11" t="s">
        <v>87</v>
      </c>
      <c r="J15" s="15"/>
      <c r="K15" s="15"/>
    </row>
    <row r="16" spans="1:11" s="1" customFormat="1" ht="18.75">
      <c r="A16" s="18" t="s">
        <v>85</v>
      </c>
      <c r="B16" s="15"/>
      <c r="C16" s="19" t="s">
        <v>94</v>
      </c>
      <c r="D16" s="19"/>
      <c r="E16" s="15"/>
      <c r="F16" s="15"/>
      <c r="G16" s="15"/>
      <c r="H16" s="20" t="s">
        <v>88</v>
      </c>
      <c r="I16" s="11" t="s">
        <v>169</v>
      </c>
      <c r="J16" s="15"/>
      <c r="K16" s="15"/>
    </row>
    <row r="17" spans="1:11" s="1" customFormat="1" ht="18.75">
      <c r="A17" s="18" t="s">
        <v>86</v>
      </c>
      <c r="B17" s="15"/>
      <c r="C17" s="19" t="s">
        <v>95</v>
      </c>
      <c r="D17" s="19"/>
      <c r="E17" s="15"/>
      <c r="F17" s="15"/>
      <c r="G17" s="15"/>
      <c r="H17" s="20" t="s">
        <v>89</v>
      </c>
      <c r="I17" s="12" t="s">
        <v>120</v>
      </c>
      <c r="J17" s="15"/>
      <c r="K17" s="15"/>
    </row>
    <row r="18" spans="1:11" s="1" customFormat="1" ht="18.75">
      <c r="A18" s="38"/>
      <c r="B18" s="15"/>
      <c r="C18" s="15"/>
      <c r="D18" s="15"/>
      <c r="E18" s="15"/>
      <c r="F18" s="15"/>
      <c r="G18" s="15"/>
      <c r="H18" s="20" t="s">
        <v>90</v>
      </c>
      <c r="I18" s="11">
        <v>925</v>
      </c>
      <c r="J18" s="15"/>
      <c r="K18" s="15"/>
    </row>
    <row r="19" spans="1:11" s="1" customFormat="1" ht="18.75">
      <c r="A19" s="38"/>
      <c r="B19" s="15"/>
      <c r="C19" s="15"/>
      <c r="D19" s="15"/>
      <c r="E19" s="15"/>
      <c r="F19" s="15"/>
      <c r="G19" s="15"/>
      <c r="H19" s="20" t="s">
        <v>89</v>
      </c>
      <c r="I19" s="12" t="s">
        <v>121</v>
      </c>
      <c r="J19" s="15"/>
      <c r="K19" s="15"/>
    </row>
    <row r="20" spans="1:11" s="1" customFormat="1" ht="95.25" customHeight="1">
      <c r="A20" s="18" t="s">
        <v>96</v>
      </c>
      <c r="B20" s="15"/>
      <c r="C20" s="53" t="s">
        <v>125</v>
      </c>
      <c r="D20" s="53"/>
      <c r="E20" s="53"/>
      <c r="F20" s="53"/>
      <c r="G20" s="53"/>
      <c r="H20" s="20" t="s">
        <v>91</v>
      </c>
      <c r="I20" s="11">
        <v>2312047368</v>
      </c>
      <c r="J20" s="15"/>
      <c r="K20" s="15"/>
    </row>
    <row r="21" spans="1:11" s="1" customFormat="1" ht="18.75">
      <c r="A21" s="38"/>
      <c r="B21" s="15"/>
      <c r="C21" s="21"/>
      <c r="D21" s="21"/>
      <c r="E21" s="15"/>
      <c r="F21" s="15"/>
      <c r="G21" s="15"/>
      <c r="H21" s="20" t="s">
        <v>92</v>
      </c>
      <c r="I21" s="11">
        <v>231201001</v>
      </c>
      <c r="J21" s="15"/>
      <c r="K21" s="15"/>
    </row>
    <row r="22" spans="1:11" s="1" customFormat="1" ht="18.75">
      <c r="A22" s="18" t="s">
        <v>97</v>
      </c>
      <c r="B22" s="15"/>
      <c r="C22" s="15"/>
      <c r="D22" s="15"/>
      <c r="E22" s="15"/>
      <c r="F22" s="15"/>
      <c r="G22" s="15"/>
      <c r="H22" s="20" t="s">
        <v>93</v>
      </c>
      <c r="I22" s="11">
        <v>383</v>
      </c>
      <c r="J22" s="15"/>
      <c r="K22" s="15"/>
    </row>
    <row r="23" spans="1:11" s="1" customFormat="1" ht="18.75">
      <c r="A23" s="18"/>
      <c r="B23" s="15"/>
      <c r="C23" s="15"/>
      <c r="D23" s="15"/>
      <c r="E23" s="15"/>
      <c r="F23" s="15"/>
      <c r="G23" s="15"/>
      <c r="H23" s="20"/>
      <c r="I23" s="22"/>
      <c r="J23" s="15"/>
      <c r="K23" s="15"/>
    </row>
    <row r="24" spans="1:11" s="1" customFormat="1" ht="18.75">
      <c r="A24" s="18"/>
      <c r="B24" s="15"/>
      <c r="C24" s="15"/>
      <c r="D24" s="15"/>
      <c r="E24" s="15"/>
      <c r="F24" s="15"/>
      <c r="G24" s="15"/>
      <c r="H24" s="20"/>
      <c r="I24" s="22"/>
      <c r="J24" s="15"/>
      <c r="K24" s="15"/>
    </row>
    <row r="25" spans="1:11" s="1" customFormat="1" ht="18.75">
      <c r="A25" s="18"/>
      <c r="B25" s="15"/>
      <c r="C25" s="15"/>
      <c r="D25" s="15"/>
      <c r="E25" s="15"/>
      <c r="F25" s="15"/>
      <c r="G25" s="15"/>
      <c r="H25" s="20"/>
      <c r="I25" s="22"/>
      <c r="J25" s="15"/>
      <c r="K25" s="15"/>
    </row>
    <row r="26" spans="1:11" s="1" customFormat="1" ht="18.75">
      <c r="A26" s="18"/>
      <c r="B26" s="15"/>
      <c r="C26" s="15"/>
      <c r="D26" s="15"/>
      <c r="E26" s="15"/>
      <c r="F26" s="15"/>
      <c r="G26" s="15"/>
      <c r="H26" s="20"/>
      <c r="I26" s="22"/>
      <c r="J26" s="15"/>
      <c r="K26" s="15"/>
    </row>
    <row r="27" spans="1:6" ht="15" customHeight="1">
      <c r="A27" s="17"/>
      <c r="B27" s="16"/>
      <c r="C27" s="69" t="s">
        <v>49</v>
      </c>
      <c r="D27" s="69"/>
      <c r="E27" s="69"/>
      <c r="F27" s="69"/>
    </row>
    <row r="28" spans="1:6" ht="15" customHeight="1">
      <c r="A28" s="17"/>
      <c r="B28" s="16"/>
      <c r="C28" s="69" t="s">
        <v>48</v>
      </c>
      <c r="D28" s="69"/>
      <c r="E28" s="69"/>
      <c r="F28" s="69"/>
    </row>
    <row r="29" spans="1:8" ht="15" customHeight="1">
      <c r="A29" s="17"/>
      <c r="B29" s="16"/>
      <c r="C29" s="39"/>
      <c r="D29" s="39"/>
      <c r="E29" s="39"/>
      <c r="F29" s="39"/>
      <c r="H29" s="23"/>
    </row>
    <row r="30" spans="1:9" ht="15.75" customHeight="1">
      <c r="A30" s="70" t="s">
        <v>0</v>
      </c>
      <c r="B30" s="70"/>
      <c r="C30" s="57" t="s">
        <v>1</v>
      </c>
      <c r="D30" s="71" t="s">
        <v>165</v>
      </c>
      <c r="E30" s="72"/>
      <c r="F30" s="59" t="s">
        <v>2</v>
      </c>
      <c r="G30" s="60"/>
      <c r="H30" s="60"/>
      <c r="I30" s="61"/>
    </row>
    <row r="31" spans="1:11" s="3" customFormat="1" ht="79.5" customHeight="1">
      <c r="A31" s="57"/>
      <c r="B31" s="57"/>
      <c r="C31" s="58"/>
      <c r="D31" s="73"/>
      <c r="E31" s="74"/>
      <c r="F31" s="40" t="s">
        <v>173</v>
      </c>
      <c r="G31" s="40" t="s">
        <v>174</v>
      </c>
      <c r="H31" s="40" t="s">
        <v>175</v>
      </c>
      <c r="I31" s="40" t="s">
        <v>3</v>
      </c>
      <c r="J31" s="30"/>
      <c r="K31" s="30"/>
    </row>
    <row r="32" spans="1:11" s="7" customFormat="1" ht="15.75">
      <c r="A32" s="68">
        <v>1</v>
      </c>
      <c r="B32" s="68"/>
      <c r="C32" s="43">
        <v>2</v>
      </c>
      <c r="D32" s="59">
        <v>3</v>
      </c>
      <c r="E32" s="76"/>
      <c r="F32" s="43">
        <v>4</v>
      </c>
      <c r="G32" s="43">
        <v>5</v>
      </c>
      <c r="H32" s="43">
        <v>6</v>
      </c>
      <c r="I32" s="43">
        <v>7</v>
      </c>
      <c r="J32" s="31"/>
      <c r="K32" s="31"/>
    </row>
    <row r="33" spans="1:15" ht="15.75">
      <c r="A33" s="63" t="s">
        <v>4</v>
      </c>
      <c r="B33" s="63"/>
      <c r="C33" s="24" t="s">
        <v>45</v>
      </c>
      <c r="D33" s="77" t="s">
        <v>44</v>
      </c>
      <c r="E33" s="78"/>
      <c r="F33" s="9">
        <v>0</v>
      </c>
      <c r="G33" s="9">
        <v>0</v>
      </c>
      <c r="H33" s="9">
        <v>0</v>
      </c>
      <c r="I33" s="9">
        <v>0</v>
      </c>
      <c r="O33" s="28">
        <f>F35+F33</f>
        <v>86565445.61</v>
      </c>
    </row>
    <row r="34" spans="1:9" ht="15.75">
      <c r="A34" s="63" t="s">
        <v>5</v>
      </c>
      <c r="B34" s="63"/>
      <c r="C34" s="24" t="s">
        <v>46</v>
      </c>
      <c r="D34" s="77" t="s">
        <v>44</v>
      </c>
      <c r="E34" s="78"/>
      <c r="F34" s="9">
        <v>0</v>
      </c>
      <c r="G34" s="9">
        <v>0</v>
      </c>
      <c r="H34" s="9">
        <v>0</v>
      </c>
      <c r="I34" s="9">
        <v>0</v>
      </c>
    </row>
    <row r="35" spans="1:9" ht="15.75">
      <c r="A35" s="64" t="s">
        <v>6</v>
      </c>
      <c r="B35" s="64"/>
      <c r="C35" s="26">
        <v>1000</v>
      </c>
      <c r="D35" s="77"/>
      <c r="E35" s="78"/>
      <c r="F35" s="13">
        <f>F37+F39+F42+F44+F46+F49</f>
        <v>86565445.61</v>
      </c>
      <c r="G35" s="13">
        <f>G37+G39+G42+G44+G46+G49</f>
        <v>83827800</v>
      </c>
      <c r="H35" s="13">
        <f>H37+H39+H42+H44+H46+H49</f>
        <v>78972400</v>
      </c>
      <c r="I35" s="13">
        <f>I37+I39+I42+I44+I46+I49</f>
        <v>0</v>
      </c>
    </row>
    <row r="36" spans="1:9" ht="15.75">
      <c r="A36" s="63" t="s">
        <v>7</v>
      </c>
      <c r="B36" s="63"/>
      <c r="C36" s="25"/>
      <c r="D36" s="77"/>
      <c r="E36" s="78"/>
      <c r="F36" s="9"/>
      <c r="G36" s="9"/>
      <c r="H36" s="9"/>
      <c r="I36" s="9"/>
    </row>
    <row r="37" spans="1:11" ht="15.75">
      <c r="A37" s="63" t="s">
        <v>8</v>
      </c>
      <c r="B37" s="63"/>
      <c r="C37" s="25">
        <v>1100</v>
      </c>
      <c r="D37" s="77" t="s">
        <v>141</v>
      </c>
      <c r="E37" s="78"/>
      <c r="F37" s="9">
        <v>0</v>
      </c>
      <c r="G37" s="9">
        <v>0</v>
      </c>
      <c r="H37" s="9">
        <v>0</v>
      </c>
      <c r="I37" s="9">
        <v>0</v>
      </c>
      <c r="K37" s="16" t="s">
        <v>102</v>
      </c>
    </row>
    <row r="38" spans="1:9" ht="15.75">
      <c r="A38" s="65" t="s">
        <v>7</v>
      </c>
      <c r="B38" s="65"/>
      <c r="C38" s="25"/>
      <c r="D38" s="77"/>
      <c r="E38" s="78"/>
      <c r="F38" s="9"/>
      <c r="G38" s="9"/>
      <c r="H38" s="9"/>
      <c r="I38" s="9"/>
    </row>
    <row r="39" spans="1:11" ht="15.75">
      <c r="A39" s="63" t="s">
        <v>9</v>
      </c>
      <c r="B39" s="63"/>
      <c r="C39" s="25">
        <v>1200</v>
      </c>
      <c r="D39" s="77" t="s">
        <v>142</v>
      </c>
      <c r="E39" s="78"/>
      <c r="F39" s="9">
        <f>2563200+F41</f>
        <v>59213000</v>
      </c>
      <c r="G39" s="9">
        <f>2563200+G41</f>
        <v>59362300</v>
      </c>
      <c r="H39" s="9">
        <f>2563200+H41</f>
        <v>59517500</v>
      </c>
      <c r="I39" s="9">
        <f>SUM(I41)</f>
        <v>0</v>
      </c>
      <c r="K39" s="16" t="s">
        <v>112</v>
      </c>
    </row>
    <row r="40" spans="1:9" ht="15.75">
      <c r="A40" s="63" t="s">
        <v>7</v>
      </c>
      <c r="B40" s="63"/>
      <c r="C40" s="25"/>
      <c r="D40" s="77"/>
      <c r="E40" s="78"/>
      <c r="F40" s="9"/>
      <c r="G40" s="9"/>
      <c r="H40" s="9"/>
      <c r="I40" s="9"/>
    </row>
    <row r="41" spans="1:11" ht="15.75">
      <c r="A41" s="63" t="s">
        <v>10</v>
      </c>
      <c r="B41" s="63"/>
      <c r="C41" s="25">
        <v>1210</v>
      </c>
      <c r="D41" s="77" t="s">
        <v>142</v>
      </c>
      <c r="E41" s="78"/>
      <c r="F41" s="9">
        <v>56649800</v>
      </c>
      <c r="G41" s="9">
        <v>56799100</v>
      </c>
      <c r="H41" s="9">
        <v>56954300</v>
      </c>
      <c r="I41" s="9">
        <v>0</v>
      </c>
      <c r="K41" s="32" t="s">
        <v>105</v>
      </c>
    </row>
    <row r="42" spans="1:11" ht="15.75">
      <c r="A42" s="63" t="s">
        <v>11</v>
      </c>
      <c r="B42" s="63"/>
      <c r="C42" s="25">
        <v>1300</v>
      </c>
      <c r="D42" s="77" t="s">
        <v>143</v>
      </c>
      <c r="E42" s="78"/>
      <c r="F42" s="9">
        <v>0</v>
      </c>
      <c r="G42" s="9">
        <v>0</v>
      </c>
      <c r="H42" s="9">
        <v>0</v>
      </c>
      <c r="I42" s="9">
        <v>0</v>
      </c>
      <c r="K42" s="16" t="s">
        <v>104</v>
      </c>
    </row>
    <row r="43" spans="1:9" ht="15.75">
      <c r="A43" s="63" t="s">
        <v>7</v>
      </c>
      <c r="B43" s="63"/>
      <c r="C43" s="25"/>
      <c r="D43" s="77"/>
      <c r="E43" s="78"/>
      <c r="F43" s="9"/>
      <c r="G43" s="9"/>
      <c r="H43" s="9"/>
      <c r="I43" s="9"/>
    </row>
    <row r="44" spans="1:11" ht="15.75">
      <c r="A44" s="65" t="s">
        <v>12</v>
      </c>
      <c r="B44" s="65"/>
      <c r="C44" s="25">
        <v>1400</v>
      </c>
      <c r="D44" s="77" t="s">
        <v>144</v>
      </c>
      <c r="E44" s="78"/>
      <c r="F44" s="9">
        <f>627145.61+F45</f>
        <v>27352445.61</v>
      </c>
      <c r="G44" s="9">
        <f>G45+170000</f>
        <v>24465500</v>
      </c>
      <c r="H44" s="9">
        <f>H45+170000</f>
        <v>19454900</v>
      </c>
      <c r="I44" s="9">
        <v>0</v>
      </c>
      <c r="K44" s="32" t="s">
        <v>134</v>
      </c>
    </row>
    <row r="45" spans="1:11" ht="15.75">
      <c r="A45" s="63" t="s">
        <v>126</v>
      </c>
      <c r="B45" s="63"/>
      <c r="C45" s="25">
        <v>1410</v>
      </c>
      <c r="D45" s="77" t="s">
        <v>144</v>
      </c>
      <c r="E45" s="78"/>
      <c r="F45" s="9">
        <v>26725300</v>
      </c>
      <c r="G45" s="9">
        <v>24295500</v>
      </c>
      <c r="H45" s="9">
        <v>19284900</v>
      </c>
      <c r="I45" s="9">
        <v>0</v>
      </c>
      <c r="K45" s="32" t="s">
        <v>103</v>
      </c>
    </row>
    <row r="46" spans="1:9" ht="15.75">
      <c r="A46" s="63" t="s">
        <v>13</v>
      </c>
      <c r="B46" s="63"/>
      <c r="C46" s="25">
        <v>1500</v>
      </c>
      <c r="D46" s="77" t="s">
        <v>145</v>
      </c>
      <c r="E46" s="78"/>
      <c r="F46" s="9">
        <f>SUM(F48)</f>
        <v>0</v>
      </c>
      <c r="G46" s="9">
        <f>SUM(G48)</f>
        <v>0</v>
      </c>
      <c r="H46" s="9">
        <f>SUM(H48)</f>
        <v>0</v>
      </c>
      <c r="I46" s="9">
        <f>SUM(I48)</f>
        <v>0</v>
      </c>
    </row>
    <row r="47" spans="1:9" ht="15.75">
      <c r="A47" s="63" t="s">
        <v>7</v>
      </c>
      <c r="B47" s="63"/>
      <c r="C47" s="25"/>
      <c r="D47" s="77"/>
      <c r="E47" s="78"/>
      <c r="F47" s="9"/>
      <c r="G47" s="9"/>
      <c r="H47" s="9"/>
      <c r="I47" s="9"/>
    </row>
    <row r="48" spans="1:11" ht="15.75">
      <c r="A48" s="63" t="s">
        <v>14</v>
      </c>
      <c r="B48" s="63"/>
      <c r="C48" s="25">
        <v>1510</v>
      </c>
      <c r="D48" s="77" t="s">
        <v>145</v>
      </c>
      <c r="E48" s="78"/>
      <c r="F48" s="9">
        <v>0</v>
      </c>
      <c r="G48" s="9">
        <v>0</v>
      </c>
      <c r="H48" s="9">
        <v>0</v>
      </c>
      <c r="I48" s="9">
        <v>0</v>
      </c>
      <c r="K48" s="32"/>
    </row>
    <row r="49" spans="1:9" ht="15.75">
      <c r="A49" s="63" t="s">
        <v>15</v>
      </c>
      <c r="B49" s="63"/>
      <c r="C49" s="25">
        <v>1980</v>
      </c>
      <c r="D49" s="77" t="s">
        <v>44</v>
      </c>
      <c r="E49" s="78"/>
      <c r="F49" s="9">
        <f>SUM(F51)</f>
        <v>0</v>
      </c>
      <c r="G49" s="9">
        <f>SUM(G51)</f>
        <v>0</v>
      </c>
      <c r="H49" s="9">
        <f>SUM(H51)</f>
        <v>0</v>
      </c>
      <c r="I49" s="9">
        <f>SUM(I51)</f>
        <v>0</v>
      </c>
    </row>
    <row r="50" spans="1:9" ht="15.75">
      <c r="A50" s="63" t="s">
        <v>16</v>
      </c>
      <c r="B50" s="63"/>
      <c r="C50" s="25"/>
      <c r="D50" s="77"/>
      <c r="E50" s="78"/>
      <c r="F50" s="9"/>
      <c r="G50" s="9"/>
      <c r="H50" s="9"/>
      <c r="I50" s="9"/>
    </row>
    <row r="51" spans="1:9" ht="15.75">
      <c r="A51" s="63" t="s">
        <v>17</v>
      </c>
      <c r="B51" s="63"/>
      <c r="C51" s="25">
        <v>1981</v>
      </c>
      <c r="D51" s="77" t="s">
        <v>146</v>
      </c>
      <c r="E51" s="78"/>
      <c r="F51" s="9">
        <v>0</v>
      </c>
      <c r="G51" s="9">
        <v>0</v>
      </c>
      <c r="H51" s="9">
        <v>0</v>
      </c>
      <c r="I51" s="14" t="s">
        <v>44</v>
      </c>
    </row>
    <row r="52" spans="1:9" ht="15.75">
      <c r="A52" s="64" t="s">
        <v>18</v>
      </c>
      <c r="B52" s="64"/>
      <c r="C52" s="26">
        <v>2000</v>
      </c>
      <c r="D52" s="79" t="s">
        <v>44</v>
      </c>
      <c r="E52" s="80"/>
      <c r="F52" s="13">
        <f>F54+F63+F68+F74+F75</f>
        <v>86565445.61</v>
      </c>
      <c r="G52" s="13">
        <f>G54+G63+G68+G74+G75</f>
        <v>83827800</v>
      </c>
      <c r="H52" s="13">
        <f>H54+H63+H68+H74+H75</f>
        <v>78972400</v>
      </c>
      <c r="I52" s="27" t="s">
        <v>44</v>
      </c>
    </row>
    <row r="53" spans="1:9" ht="15.75">
      <c r="A53" s="63" t="s">
        <v>7</v>
      </c>
      <c r="B53" s="63"/>
      <c r="C53" s="25"/>
      <c r="D53" s="77"/>
      <c r="E53" s="78"/>
      <c r="F53" s="9"/>
      <c r="G53" s="9"/>
      <c r="H53" s="9"/>
      <c r="I53" s="9"/>
    </row>
    <row r="54" spans="1:9" ht="15.75">
      <c r="A54" s="63" t="s">
        <v>19</v>
      </c>
      <c r="B54" s="63"/>
      <c r="C54" s="25">
        <v>2100</v>
      </c>
      <c r="D54" s="77" t="s">
        <v>44</v>
      </c>
      <c r="E54" s="78"/>
      <c r="F54" s="9">
        <f>F56+F57+F58+F59</f>
        <v>60428200</v>
      </c>
      <c r="G54" s="9">
        <f>G56+G57+G58+G59</f>
        <v>60207600</v>
      </c>
      <c r="H54" s="9">
        <f>H56+H57+H58+H59</f>
        <v>55156900</v>
      </c>
      <c r="I54" s="14" t="s">
        <v>44</v>
      </c>
    </row>
    <row r="55" spans="1:9" ht="15.75">
      <c r="A55" s="63" t="s">
        <v>7</v>
      </c>
      <c r="B55" s="63"/>
      <c r="C55" s="25"/>
      <c r="D55" s="77"/>
      <c r="E55" s="78"/>
      <c r="F55" s="9"/>
      <c r="G55" s="9"/>
      <c r="H55" s="9"/>
      <c r="I55" s="9"/>
    </row>
    <row r="56" spans="1:9" ht="15.75">
      <c r="A56" s="63" t="s">
        <v>20</v>
      </c>
      <c r="B56" s="63"/>
      <c r="C56" s="25">
        <v>2110</v>
      </c>
      <c r="D56" s="77" t="s">
        <v>147</v>
      </c>
      <c r="E56" s="78"/>
      <c r="F56" s="9">
        <v>46420354.32</v>
      </c>
      <c r="G56" s="9">
        <v>46250943.32</v>
      </c>
      <c r="H56" s="9">
        <v>42371757.32</v>
      </c>
      <c r="I56" s="14" t="s">
        <v>44</v>
      </c>
    </row>
    <row r="57" spans="1:9" ht="15.75">
      <c r="A57" s="63" t="s">
        <v>21</v>
      </c>
      <c r="B57" s="63"/>
      <c r="C57" s="25">
        <v>2120</v>
      </c>
      <c r="D57" s="77" t="s">
        <v>148</v>
      </c>
      <c r="E57" s="78"/>
      <c r="F57" s="9">
        <v>6500</v>
      </c>
      <c r="G57" s="9">
        <v>6500</v>
      </c>
      <c r="H57" s="9">
        <v>6500</v>
      </c>
      <c r="I57" s="14" t="s">
        <v>44</v>
      </c>
    </row>
    <row r="58" spans="1:9" ht="15.75">
      <c r="A58" s="63" t="s">
        <v>22</v>
      </c>
      <c r="B58" s="63"/>
      <c r="C58" s="25">
        <v>2130</v>
      </c>
      <c r="D58" s="77" t="s">
        <v>149</v>
      </c>
      <c r="E58" s="78"/>
      <c r="F58" s="9">
        <v>0</v>
      </c>
      <c r="G58" s="9">
        <v>0</v>
      </c>
      <c r="H58" s="9">
        <v>0</v>
      </c>
      <c r="I58" s="14" t="s">
        <v>44</v>
      </c>
    </row>
    <row r="59" spans="1:9" ht="15.75">
      <c r="A59" s="65" t="s">
        <v>23</v>
      </c>
      <c r="B59" s="65"/>
      <c r="C59" s="25">
        <v>2140</v>
      </c>
      <c r="D59" s="77" t="s">
        <v>150</v>
      </c>
      <c r="E59" s="78"/>
      <c r="F59" s="9">
        <f>SUM(F61:F62)</f>
        <v>14001345.68</v>
      </c>
      <c r="G59" s="9">
        <f>SUM(G61:G62)</f>
        <v>13950156.68</v>
      </c>
      <c r="H59" s="9">
        <f>SUM(H61:H62)</f>
        <v>12778642.68</v>
      </c>
      <c r="I59" s="14" t="s">
        <v>44</v>
      </c>
    </row>
    <row r="60" spans="1:9" ht="15.75">
      <c r="A60" s="63" t="s">
        <v>7</v>
      </c>
      <c r="B60" s="63"/>
      <c r="C60" s="25"/>
      <c r="D60" s="77"/>
      <c r="E60" s="78"/>
      <c r="F60" s="9"/>
      <c r="G60" s="9"/>
      <c r="H60" s="9"/>
      <c r="I60" s="9"/>
    </row>
    <row r="61" spans="1:9" ht="15.75">
      <c r="A61" s="63" t="s">
        <v>24</v>
      </c>
      <c r="B61" s="63"/>
      <c r="C61" s="25">
        <v>2141</v>
      </c>
      <c r="D61" s="77" t="s">
        <v>150</v>
      </c>
      <c r="E61" s="78"/>
      <c r="F61" s="9">
        <v>14001345.68</v>
      </c>
      <c r="G61" s="9">
        <v>13950156.68</v>
      </c>
      <c r="H61" s="9">
        <v>12778642.68</v>
      </c>
      <c r="I61" s="14" t="s">
        <v>44</v>
      </c>
    </row>
    <row r="62" spans="1:9" ht="15.75">
      <c r="A62" s="63" t="s">
        <v>25</v>
      </c>
      <c r="B62" s="63"/>
      <c r="C62" s="25">
        <v>2142</v>
      </c>
      <c r="D62" s="77" t="s">
        <v>150</v>
      </c>
      <c r="E62" s="78"/>
      <c r="F62" s="9">
        <v>0</v>
      </c>
      <c r="G62" s="9">
        <v>0</v>
      </c>
      <c r="H62" s="9">
        <v>0</v>
      </c>
      <c r="I62" s="14" t="s">
        <v>44</v>
      </c>
    </row>
    <row r="63" spans="1:9" ht="15.75">
      <c r="A63" s="63" t="s">
        <v>26</v>
      </c>
      <c r="B63" s="63"/>
      <c r="C63" s="25">
        <v>2200</v>
      </c>
      <c r="D63" s="77" t="s">
        <v>151</v>
      </c>
      <c r="E63" s="78"/>
      <c r="F63" s="9">
        <f>F65</f>
        <v>1422700</v>
      </c>
      <c r="G63" s="9">
        <f>G65</f>
        <v>1505500</v>
      </c>
      <c r="H63" s="9">
        <f>H65</f>
        <v>1595600</v>
      </c>
      <c r="I63" s="14" t="s">
        <v>44</v>
      </c>
    </row>
    <row r="64" spans="1:9" ht="15.75">
      <c r="A64" s="63" t="s">
        <v>7</v>
      </c>
      <c r="B64" s="63"/>
      <c r="C64" s="25"/>
      <c r="D64" s="77"/>
      <c r="E64" s="78"/>
      <c r="F64" s="9"/>
      <c r="G64" s="9"/>
      <c r="H64" s="9"/>
      <c r="I64" s="9"/>
    </row>
    <row r="65" spans="1:9" ht="15.75">
      <c r="A65" s="63" t="s">
        <v>27</v>
      </c>
      <c r="B65" s="63"/>
      <c r="C65" s="25">
        <v>2210</v>
      </c>
      <c r="D65" s="77" t="s">
        <v>152</v>
      </c>
      <c r="E65" s="78"/>
      <c r="F65" s="9">
        <f>SUM(F67)</f>
        <v>1422700</v>
      </c>
      <c r="G65" s="9">
        <f>SUM(G67)</f>
        <v>1505500</v>
      </c>
      <c r="H65" s="9">
        <f>SUM(H67)</f>
        <v>1595600</v>
      </c>
      <c r="I65" s="14" t="s">
        <v>44</v>
      </c>
    </row>
    <row r="66" spans="1:9" ht="15.75">
      <c r="A66" s="63" t="s">
        <v>16</v>
      </c>
      <c r="B66" s="63"/>
      <c r="C66" s="25"/>
      <c r="D66" s="77"/>
      <c r="E66" s="78"/>
      <c r="F66" s="9"/>
      <c r="G66" s="9"/>
      <c r="H66" s="9"/>
      <c r="I66" s="9"/>
    </row>
    <row r="67" spans="1:9" ht="15.75">
      <c r="A67" s="63" t="s">
        <v>28</v>
      </c>
      <c r="B67" s="63"/>
      <c r="C67" s="25">
        <v>2211</v>
      </c>
      <c r="D67" s="77" t="s">
        <v>153</v>
      </c>
      <c r="E67" s="78"/>
      <c r="F67" s="9">
        <v>1422700</v>
      </c>
      <c r="G67" s="9">
        <v>1505500</v>
      </c>
      <c r="H67" s="9">
        <v>1595600</v>
      </c>
      <c r="I67" s="14" t="s">
        <v>44</v>
      </c>
    </row>
    <row r="68" spans="1:9" ht="15.75">
      <c r="A68" s="63" t="s">
        <v>29</v>
      </c>
      <c r="B68" s="63"/>
      <c r="C68" s="25">
        <v>2300</v>
      </c>
      <c r="D68" s="77" t="s">
        <v>154</v>
      </c>
      <c r="E68" s="78"/>
      <c r="F68" s="9">
        <f>SUM(F70:F72)</f>
        <v>608400</v>
      </c>
      <c r="G68" s="9">
        <f>SUM(G70:G72)</f>
        <v>608400</v>
      </c>
      <c r="H68" s="9">
        <f>SUM(H70:H72)</f>
        <v>608400</v>
      </c>
      <c r="I68" s="14" t="s">
        <v>44</v>
      </c>
    </row>
    <row r="69" spans="1:9" ht="15.75">
      <c r="A69" s="63" t="s">
        <v>16</v>
      </c>
      <c r="B69" s="63"/>
      <c r="C69" s="25"/>
      <c r="D69" s="77"/>
      <c r="E69" s="78"/>
      <c r="F69" s="9"/>
      <c r="G69" s="9"/>
      <c r="H69" s="9"/>
      <c r="I69" s="9"/>
    </row>
    <row r="70" spans="1:9" ht="15.75">
      <c r="A70" s="63" t="s">
        <v>30</v>
      </c>
      <c r="B70" s="63"/>
      <c r="C70" s="25">
        <v>2310</v>
      </c>
      <c r="D70" s="77" t="s">
        <v>155</v>
      </c>
      <c r="E70" s="78"/>
      <c r="F70" s="9">
        <v>572100</v>
      </c>
      <c r="G70" s="9">
        <v>572100</v>
      </c>
      <c r="H70" s="9">
        <v>572100</v>
      </c>
      <c r="I70" s="14" t="s">
        <v>44</v>
      </c>
    </row>
    <row r="71" spans="1:9" ht="15.75">
      <c r="A71" s="65" t="s">
        <v>31</v>
      </c>
      <c r="B71" s="65"/>
      <c r="C71" s="25">
        <v>2320</v>
      </c>
      <c r="D71" s="77" t="s">
        <v>156</v>
      </c>
      <c r="E71" s="78"/>
      <c r="F71" s="9">
        <v>5000</v>
      </c>
      <c r="G71" s="9">
        <v>5000</v>
      </c>
      <c r="H71" s="9">
        <v>5000</v>
      </c>
      <c r="I71" s="14" t="s">
        <v>44</v>
      </c>
    </row>
    <row r="72" spans="1:9" ht="29.25" customHeight="1">
      <c r="A72" s="63" t="s">
        <v>32</v>
      </c>
      <c r="B72" s="63"/>
      <c r="C72" s="25">
        <v>2330</v>
      </c>
      <c r="D72" s="77" t="s">
        <v>157</v>
      </c>
      <c r="E72" s="78"/>
      <c r="F72" s="9">
        <v>31300</v>
      </c>
      <c r="G72" s="9">
        <v>31300</v>
      </c>
      <c r="H72" s="9">
        <v>31300</v>
      </c>
      <c r="I72" s="14" t="s">
        <v>44</v>
      </c>
    </row>
    <row r="73" spans="1:9" ht="15.75">
      <c r="A73" s="63" t="s">
        <v>33</v>
      </c>
      <c r="B73" s="63"/>
      <c r="C73" s="25">
        <v>2500</v>
      </c>
      <c r="D73" s="77" t="s">
        <v>44</v>
      </c>
      <c r="E73" s="78"/>
      <c r="F73" s="9">
        <v>0</v>
      </c>
      <c r="G73" s="9">
        <v>0</v>
      </c>
      <c r="H73" s="9">
        <v>0</v>
      </c>
      <c r="I73" s="14" t="s">
        <v>44</v>
      </c>
    </row>
    <row r="74" spans="1:9" ht="15.75">
      <c r="A74" s="63" t="s">
        <v>34</v>
      </c>
      <c r="B74" s="63"/>
      <c r="C74" s="25">
        <v>2520</v>
      </c>
      <c r="D74" s="77" t="s">
        <v>158</v>
      </c>
      <c r="E74" s="78"/>
      <c r="F74" s="9">
        <v>0</v>
      </c>
      <c r="G74" s="9">
        <v>0</v>
      </c>
      <c r="H74" s="9">
        <v>0</v>
      </c>
      <c r="I74" s="14" t="s">
        <v>44</v>
      </c>
    </row>
    <row r="75" spans="1:9" ht="15.75">
      <c r="A75" s="63" t="s">
        <v>35</v>
      </c>
      <c r="B75" s="63"/>
      <c r="C75" s="25">
        <v>2600</v>
      </c>
      <c r="D75" s="77" t="s">
        <v>44</v>
      </c>
      <c r="E75" s="78"/>
      <c r="F75" s="9">
        <f>SUM(F77:F82)</f>
        <v>24106145.61</v>
      </c>
      <c r="G75" s="9">
        <f>SUM(G78:G82)</f>
        <v>21506300</v>
      </c>
      <c r="H75" s="9">
        <f>SUM(H78:H82)</f>
        <v>21611500</v>
      </c>
      <c r="I75" s="9">
        <f>SUM(I78:I80)</f>
        <v>0</v>
      </c>
    </row>
    <row r="76" spans="1:9" ht="15.75">
      <c r="A76" s="63" t="s">
        <v>7</v>
      </c>
      <c r="B76" s="63"/>
      <c r="C76" s="25"/>
      <c r="D76" s="77"/>
      <c r="E76" s="78"/>
      <c r="F76" s="9"/>
      <c r="G76" s="9"/>
      <c r="H76" s="9"/>
      <c r="I76" s="9"/>
    </row>
    <row r="77" spans="1:11" ht="62.25" customHeight="1">
      <c r="A77" s="66" t="s">
        <v>138</v>
      </c>
      <c r="B77" s="67"/>
      <c r="C77" s="25"/>
      <c r="D77" s="77" t="s">
        <v>150</v>
      </c>
      <c r="E77" s="78"/>
      <c r="F77" s="9">
        <v>0</v>
      </c>
      <c r="G77" s="9">
        <v>0</v>
      </c>
      <c r="H77" s="9">
        <v>0</v>
      </c>
      <c r="I77" s="9">
        <v>0</v>
      </c>
      <c r="K77" s="16" t="s">
        <v>139</v>
      </c>
    </row>
    <row r="78" spans="1:9" ht="27.75" customHeight="1">
      <c r="A78" s="65" t="s">
        <v>47</v>
      </c>
      <c r="B78" s="65"/>
      <c r="C78" s="25">
        <v>2610</v>
      </c>
      <c r="D78" s="77" t="s">
        <v>159</v>
      </c>
      <c r="E78" s="78"/>
      <c r="F78" s="9">
        <v>0</v>
      </c>
      <c r="G78" s="9">
        <v>0</v>
      </c>
      <c r="H78" s="9">
        <v>0</v>
      </c>
      <c r="I78" s="9">
        <v>0</v>
      </c>
    </row>
    <row r="79" spans="1:9" ht="15.75">
      <c r="A79" s="63" t="s">
        <v>36</v>
      </c>
      <c r="B79" s="63"/>
      <c r="C79" s="25">
        <v>2630</v>
      </c>
      <c r="D79" s="77" t="s">
        <v>160</v>
      </c>
      <c r="E79" s="78"/>
      <c r="F79" s="9">
        <v>0</v>
      </c>
      <c r="G79" s="9">
        <v>0</v>
      </c>
      <c r="H79" s="9">
        <v>0</v>
      </c>
      <c r="I79" s="9">
        <v>0</v>
      </c>
    </row>
    <row r="80" spans="1:9" ht="15.75">
      <c r="A80" s="63" t="s">
        <v>37</v>
      </c>
      <c r="B80" s="63"/>
      <c r="C80" s="25">
        <v>2640</v>
      </c>
      <c r="D80" s="77" t="s">
        <v>161</v>
      </c>
      <c r="E80" s="78"/>
      <c r="F80" s="9">
        <v>19333445.61</v>
      </c>
      <c r="G80" s="9">
        <v>16606200</v>
      </c>
      <c r="H80" s="9">
        <v>16578900</v>
      </c>
      <c r="I80" s="9">
        <v>0</v>
      </c>
    </row>
    <row r="81" spans="1:9" ht="15.75">
      <c r="A81" s="66" t="s">
        <v>172</v>
      </c>
      <c r="B81" s="82"/>
      <c r="C81" s="25">
        <v>2650</v>
      </c>
      <c r="D81" s="77" t="s">
        <v>171</v>
      </c>
      <c r="E81" s="81"/>
      <c r="F81" s="9">
        <v>3183500</v>
      </c>
      <c r="G81" s="9">
        <v>3310900</v>
      </c>
      <c r="H81" s="9">
        <v>3443400</v>
      </c>
      <c r="I81" s="9"/>
    </row>
    <row r="82" spans="1:9" ht="30" customHeight="1">
      <c r="A82" s="63" t="s">
        <v>113</v>
      </c>
      <c r="B82" s="63"/>
      <c r="C82" s="25">
        <v>2660</v>
      </c>
      <c r="D82" s="77" t="s">
        <v>162</v>
      </c>
      <c r="E82" s="78"/>
      <c r="F82" s="9">
        <v>1589200</v>
      </c>
      <c r="G82" s="9">
        <v>1589200</v>
      </c>
      <c r="H82" s="9">
        <v>1589200</v>
      </c>
      <c r="I82" s="9"/>
    </row>
    <row r="83" spans="1:11" s="5" customFormat="1" ht="15.75">
      <c r="A83" s="64" t="s">
        <v>38</v>
      </c>
      <c r="B83" s="64"/>
      <c r="C83" s="26">
        <v>3000</v>
      </c>
      <c r="D83" s="79" t="s">
        <v>163</v>
      </c>
      <c r="E83" s="80"/>
      <c r="F83" s="13">
        <f>SUM(F85:F87)</f>
        <v>0</v>
      </c>
      <c r="G83" s="13">
        <f>SUM(G85:G87)</f>
        <v>0</v>
      </c>
      <c r="H83" s="13">
        <f>SUM(H85:H87)</f>
        <v>0</v>
      </c>
      <c r="I83" s="27" t="s">
        <v>44</v>
      </c>
      <c r="J83" s="32"/>
      <c r="K83" s="32"/>
    </row>
    <row r="84" spans="1:9" ht="15.75">
      <c r="A84" s="63" t="s">
        <v>7</v>
      </c>
      <c r="B84" s="63"/>
      <c r="C84" s="25"/>
      <c r="D84" s="77"/>
      <c r="E84" s="78"/>
      <c r="F84" s="9"/>
      <c r="G84" s="9"/>
      <c r="H84" s="9"/>
      <c r="I84" s="9"/>
    </row>
    <row r="85" spans="1:9" ht="15.75">
      <c r="A85" s="63" t="s">
        <v>39</v>
      </c>
      <c r="B85" s="63"/>
      <c r="C85" s="25">
        <v>3010</v>
      </c>
      <c r="D85" s="77"/>
      <c r="E85" s="78"/>
      <c r="F85" s="9">
        <v>0</v>
      </c>
      <c r="G85" s="9">
        <v>0</v>
      </c>
      <c r="H85" s="9">
        <v>0</v>
      </c>
      <c r="I85" s="14" t="s">
        <v>44</v>
      </c>
    </row>
    <row r="86" spans="1:9" ht="15.75">
      <c r="A86" s="63" t="s">
        <v>40</v>
      </c>
      <c r="B86" s="63"/>
      <c r="C86" s="25">
        <v>3020</v>
      </c>
      <c r="D86" s="77"/>
      <c r="E86" s="78"/>
      <c r="F86" s="9">
        <v>0</v>
      </c>
      <c r="G86" s="9">
        <v>0</v>
      </c>
      <c r="H86" s="9">
        <v>0</v>
      </c>
      <c r="I86" s="14" t="s">
        <v>44</v>
      </c>
    </row>
    <row r="87" spans="1:9" ht="15.75">
      <c r="A87" s="63" t="s">
        <v>41</v>
      </c>
      <c r="B87" s="63"/>
      <c r="C87" s="25">
        <v>3030</v>
      </c>
      <c r="D87" s="77"/>
      <c r="E87" s="78"/>
      <c r="F87" s="9">
        <v>0</v>
      </c>
      <c r="G87" s="9">
        <v>0</v>
      </c>
      <c r="H87" s="9">
        <v>0</v>
      </c>
      <c r="I87" s="14" t="s">
        <v>44</v>
      </c>
    </row>
    <row r="88" spans="1:11" s="5" customFormat="1" ht="15.75">
      <c r="A88" s="64" t="s">
        <v>42</v>
      </c>
      <c r="B88" s="64"/>
      <c r="C88" s="26">
        <v>4000</v>
      </c>
      <c r="D88" s="79" t="s">
        <v>44</v>
      </c>
      <c r="E88" s="80"/>
      <c r="F88" s="13">
        <f>SUM(F90)</f>
        <v>0</v>
      </c>
      <c r="G88" s="13">
        <f>SUM(G90)</f>
        <v>0</v>
      </c>
      <c r="H88" s="13">
        <f>SUM(H90)</f>
        <v>0</v>
      </c>
      <c r="I88" s="27" t="s">
        <v>44</v>
      </c>
      <c r="J88" s="32"/>
      <c r="K88" s="32"/>
    </row>
    <row r="89" spans="1:9" ht="15.75">
      <c r="A89" s="63" t="s">
        <v>16</v>
      </c>
      <c r="B89" s="63"/>
      <c r="C89" s="25"/>
      <c r="D89" s="77"/>
      <c r="E89" s="78"/>
      <c r="F89" s="9"/>
      <c r="G89" s="9"/>
      <c r="H89" s="9"/>
      <c r="I89" s="9"/>
    </row>
    <row r="90" spans="1:9" ht="15.75">
      <c r="A90" s="63" t="s">
        <v>43</v>
      </c>
      <c r="B90" s="63"/>
      <c r="C90" s="25">
        <v>4010</v>
      </c>
      <c r="D90" s="77" t="s">
        <v>164</v>
      </c>
      <c r="E90" s="78"/>
      <c r="F90" s="9">
        <v>0</v>
      </c>
      <c r="G90" s="9">
        <v>0</v>
      </c>
      <c r="H90" s="9">
        <v>0</v>
      </c>
      <c r="I90" s="14" t="s">
        <v>44</v>
      </c>
    </row>
    <row r="91" spans="1:5" ht="10.5" customHeight="1">
      <c r="A91" s="17"/>
      <c r="B91" s="16"/>
      <c r="C91" s="16"/>
      <c r="D91" s="16"/>
      <c r="E91" s="16"/>
    </row>
    <row r="92" spans="1:5" ht="15" customHeight="1">
      <c r="A92" s="17"/>
      <c r="B92" s="16"/>
      <c r="C92" s="16"/>
      <c r="D92" s="16"/>
      <c r="E92" s="39" t="s">
        <v>50</v>
      </c>
    </row>
    <row r="93" spans="1:5" ht="18.75">
      <c r="A93" s="17"/>
      <c r="B93" s="16"/>
      <c r="C93" s="16"/>
      <c r="D93" s="16"/>
      <c r="E93" s="39" t="s">
        <v>51</v>
      </c>
    </row>
    <row r="94" spans="1:5" ht="0.75" customHeight="1">
      <c r="A94" s="17"/>
      <c r="B94" s="16"/>
      <c r="C94" s="16"/>
      <c r="D94" s="16"/>
      <c r="E94" s="16"/>
    </row>
    <row r="95" spans="1:9" ht="15.75">
      <c r="A95" s="57" t="s">
        <v>52</v>
      </c>
      <c r="B95" s="57" t="s">
        <v>0</v>
      </c>
      <c r="C95" s="57" t="s">
        <v>1</v>
      </c>
      <c r="D95" s="57" t="s">
        <v>140</v>
      </c>
      <c r="E95" s="57" t="s">
        <v>165</v>
      </c>
      <c r="F95" s="59" t="s">
        <v>2</v>
      </c>
      <c r="G95" s="60"/>
      <c r="H95" s="60"/>
      <c r="I95" s="61"/>
    </row>
    <row r="96" spans="1:13" s="3" customFormat="1" ht="108.75" customHeight="1">
      <c r="A96" s="58"/>
      <c r="B96" s="58"/>
      <c r="C96" s="58"/>
      <c r="D96" s="62"/>
      <c r="E96" s="58"/>
      <c r="F96" s="40" t="s">
        <v>173</v>
      </c>
      <c r="G96" s="40" t="s">
        <v>174</v>
      </c>
      <c r="H96" s="40" t="s">
        <v>175</v>
      </c>
      <c r="I96" s="40" t="s">
        <v>3</v>
      </c>
      <c r="J96" s="30"/>
      <c r="K96" s="51" t="s">
        <v>122</v>
      </c>
      <c r="L96" s="51"/>
      <c r="M96" s="51"/>
    </row>
    <row r="97" spans="1:13" s="7" customFormat="1" ht="15.75">
      <c r="A97" s="14">
        <v>1</v>
      </c>
      <c r="B97" s="43">
        <v>2</v>
      </c>
      <c r="C97" s="43">
        <v>3</v>
      </c>
      <c r="D97" s="43">
        <v>4</v>
      </c>
      <c r="E97" s="43">
        <v>5</v>
      </c>
      <c r="F97" s="43">
        <v>6</v>
      </c>
      <c r="G97" s="43">
        <v>7</v>
      </c>
      <c r="H97" s="43">
        <v>8</v>
      </c>
      <c r="I97" s="43">
        <v>9</v>
      </c>
      <c r="J97" s="31"/>
      <c r="K97" s="29" t="s">
        <v>124</v>
      </c>
      <c r="L97" s="8" t="s">
        <v>123</v>
      </c>
      <c r="M97" s="8" t="s">
        <v>177</v>
      </c>
    </row>
    <row r="98" spans="1:13" ht="31.5">
      <c r="A98" s="40" t="s">
        <v>53</v>
      </c>
      <c r="B98" s="46" t="s">
        <v>54</v>
      </c>
      <c r="C98" s="14">
        <v>26000</v>
      </c>
      <c r="D98" s="14" t="s">
        <v>44</v>
      </c>
      <c r="E98" s="14" t="s">
        <v>44</v>
      </c>
      <c r="F98" s="9">
        <f>F100+F101+F102+F108</f>
        <v>24106145.61</v>
      </c>
      <c r="G98" s="9">
        <f>SUM(G100:G108)</f>
        <v>21506300</v>
      </c>
      <c r="H98" s="9">
        <f>SUM(H100:H108)</f>
        <v>21611500</v>
      </c>
      <c r="I98" s="9">
        <f>SUM(I100:I108)</f>
        <v>0</v>
      </c>
      <c r="K98" s="33">
        <f>F75-F98</f>
        <v>0</v>
      </c>
      <c r="L98" s="10">
        <f>G75-G98</f>
        <v>0</v>
      </c>
      <c r="M98" s="10">
        <f>H75-H98</f>
        <v>0</v>
      </c>
    </row>
    <row r="99" spans="1:9" ht="15.75">
      <c r="A99" s="40"/>
      <c r="B99" s="46" t="s">
        <v>7</v>
      </c>
      <c r="C99" s="14"/>
      <c r="D99" s="14"/>
      <c r="E99" s="14"/>
      <c r="F99" s="9"/>
      <c r="G99" s="9"/>
      <c r="H99" s="9"/>
      <c r="I99" s="9"/>
    </row>
    <row r="100" spans="1:9" ht="299.25">
      <c r="A100" s="41" t="s">
        <v>55</v>
      </c>
      <c r="B100" s="46" t="s">
        <v>81</v>
      </c>
      <c r="C100" s="14">
        <v>26100</v>
      </c>
      <c r="D100" s="14" t="s">
        <v>44</v>
      </c>
      <c r="E100" s="14" t="s">
        <v>44</v>
      </c>
      <c r="F100" s="9">
        <v>0</v>
      </c>
      <c r="G100" s="9">
        <v>0</v>
      </c>
      <c r="H100" s="9">
        <v>0</v>
      </c>
      <c r="I100" s="9">
        <v>0</v>
      </c>
    </row>
    <row r="101" spans="1:9" ht="126">
      <c r="A101" s="40" t="s">
        <v>56</v>
      </c>
      <c r="B101" s="46" t="s">
        <v>57</v>
      </c>
      <c r="C101" s="14">
        <v>26200</v>
      </c>
      <c r="D101" s="14" t="s">
        <v>44</v>
      </c>
      <c r="E101" s="14" t="s">
        <v>44</v>
      </c>
      <c r="F101" s="9">
        <v>0</v>
      </c>
      <c r="G101" s="9">
        <v>0</v>
      </c>
      <c r="H101" s="9">
        <v>0</v>
      </c>
      <c r="I101" s="9">
        <v>0</v>
      </c>
    </row>
    <row r="102" spans="1:11" ht="94.5">
      <c r="A102" s="57" t="s">
        <v>58</v>
      </c>
      <c r="B102" s="46" t="s">
        <v>59</v>
      </c>
      <c r="C102" s="14">
        <v>26300</v>
      </c>
      <c r="D102" s="14" t="s">
        <v>44</v>
      </c>
      <c r="E102" s="14" t="s">
        <v>44</v>
      </c>
      <c r="F102" s="9">
        <f>F104+F106</f>
        <v>457145.61</v>
      </c>
      <c r="G102" s="9">
        <v>0</v>
      </c>
      <c r="H102" s="9">
        <v>0</v>
      </c>
      <c r="I102" s="9">
        <v>0</v>
      </c>
      <c r="K102" s="34" t="s">
        <v>178</v>
      </c>
    </row>
    <row r="103" spans="1:11" ht="15.75">
      <c r="A103" s="58"/>
      <c r="B103" s="46" t="s">
        <v>7</v>
      </c>
      <c r="C103" s="14"/>
      <c r="D103" s="14"/>
      <c r="E103" s="14"/>
      <c r="F103" s="9"/>
      <c r="G103" s="9"/>
      <c r="H103" s="9"/>
      <c r="I103" s="9"/>
      <c r="K103" s="34"/>
    </row>
    <row r="104" spans="1:11" ht="31.5">
      <c r="A104" s="42" t="s">
        <v>127</v>
      </c>
      <c r="B104" s="46" t="s">
        <v>128</v>
      </c>
      <c r="C104" s="14">
        <v>26310</v>
      </c>
      <c r="D104" s="14" t="s">
        <v>44</v>
      </c>
      <c r="E104" s="14" t="s">
        <v>44</v>
      </c>
      <c r="F104" s="9">
        <v>457145.61</v>
      </c>
      <c r="G104" s="9">
        <v>0</v>
      </c>
      <c r="H104" s="9">
        <v>0</v>
      </c>
      <c r="I104" s="9">
        <v>0</v>
      </c>
      <c r="K104" s="34"/>
    </row>
    <row r="105" spans="1:11" ht="15.75">
      <c r="A105" s="42"/>
      <c r="B105" s="46" t="s">
        <v>16</v>
      </c>
      <c r="C105" s="14" t="s">
        <v>129</v>
      </c>
      <c r="D105" s="14"/>
      <c r="E105" s="14" t="s">
        <v>179</v>
      </c>
      <c r="F105" s="9">
        <v>457145.61</v>
      </c>
      <c r="G105" s="9">
        <v>0</v>
      </c>
      <c r="H105" s="9">
        <v>0</v>
      </c>
      <c r="I105" s="9">
        <v>0</v>
      </c>
      <c r="K105" s="34"/>
    </row>
    <row r="106" spans="1:11" ht="31.5">
      <c r="A106" s="47" t="s">
        <v>130</v>
      </c>
      <c r="B106" s="46" t="s">
        <v>131</v>
      </c>
      <c r="C106" s="14">
        <v>26320</v>
      </c>
      <c r="D106" s="14" t="s">
        <v>44</v>
      </c>
      <c r="E106" s="14" t="s">
        <v>44</v>
      </c>
      <c r="F106" s="9">
        <v>0</v>
      </c>
      <c r="G106" s="9">
        <v>0</v>
      </c>
      <c r="H106" s="9">
        <v>0</v>
      </c>
      <c r="I106" s="9">
        <v>0</v>
      </c>
      <c r="K106" s="34"/>
    </row>
    <row r="107" spans="1:11" ht="15.75">
      <c r="A107" s="47"/>
      <c r="B107" s="46" t="s">
        <v>16</v>
      </c>
      <c r="C107" s="14" t="s">
        <v>135</v>
      </c>
      <c r="D107" s="14"/>
      <c r="E107" s="14"/>
      <c r="F107" s="9">
        <v>0</v>
      </c>
      <c r="G107" s="9">
        <v>0</v>
      </c>
      <c r="H107" s="9">
        <v>0</v>
      </c>
      <c r="I107" s="9">
        <v>0</v>
      </c>
      <c r="K107" s="34"/>
    </row>
    <row r="108" spans="1:14" ht="126">
      <c r="A108" s="40" t="s">
        <v>60</v>
      </c>
      <c r="B108" s="46" t="s">
        <v>61</v>
      </c>
      <c r="C108" s="14">
        <v>26400</v>
      </c>
      <c r="D108" s="14" t="s">
        <v>44</v>
      </c>
      <c r="E108" s="14" t="s">
        <v>44</v>
      </c>
      <c r="F108" s="9">
        <f>F109+F113+F118</f>
        <v>23649000</v>
      </c>
      <c r="G108" s="9">
        <f>G109+G113+G118</f>
        <v>21506300</v>
      </c>
      <c r="H108" s="9">
        <f>H109+H113+H118</f>
        <v>21611500</v>
      </c>
      <c r="I108" s="9">
        <f>I109+I113+I118</f>
        <v>0</v>
      </c>
      <c r="K108" s="34" t="s">
        <v>100</v>
      </c>
      <c r="N108" s="6" t="s">
        <v>101</v>
      </c>
    </row>
    <row r="109" spans="1:11" ht="110.25">
      <c r="A109" s="40" t="s">
        <v>62</v>
      </c>
      <c r="B109" s="46" t="s">
        <v>63</v>
      </c>
      <c r="C109" s="14">
        <v>26410</v>
      </c>
      <c r="D109" s="14" t="s">
        <v>44</v>
      </c>
      <c r="E109" s="14" t="s">
        <v>44</v>
      </c>
      <c r="F109" s="9">
        <f>SUM(F110:F112)</f>
        <v>7621000</v>
      </c>
      <c r="G109" s="9">
        <f>SUM(G110:G112)</f>
        <v>7770300</v>
      </c>
      <c r="H109" s="9">
        <f>SUM(H110:H112)</f>
        <v>7925500</v>
      </c>
      <c r="I109" s="9">
        <f>SUM(I110:I112)</f>
        <v>0</v>
      </c>
      <c r="K109" s="32" t="s">
        <v>107</v>
      </c>
    </row>
    <row r="110" spans="1:11" ht="31.5">
      <c r="A110" s="40" t="s">
        <v>64</v>
      </c>
      <c r="B110" s="46" t="s">
        <v>65</v>
      </c>
      <c r="C110" s="14">
        <v>26411</v>
      </c>
      <c r="D110" s="14" t="s">
        <v>44</v>
      </c>
      <c r="E110" s="14" t="s">
        <v>44</v>
      </c>
      <c r="F110" s="9">
        <v>7621000</v>
      </c>
      <c r="G110" s="9">
        <v>7770300</v>
      </c>
      <c r="H110" s="9">
        <v>7925500</v>
      </c>
      <c r="I110" s="9">
        <v>0</v>
      </c>
      <c r="K110" s="34" t="s">
        <v>98</v>
      </c>
    </row>
    <row r="111" spans="1:11" ht="15.75">
      <c r="A111" s="40"/>
      <c r="B111" s="46" t="s">
        <v>16</v>
      </c>
      <c r="C111" s="14"/>
      <c r="D111" s="14"/>
      <c r="E111" s="14"/>
      <c r="F111" s="9">
        <v>0</v>
      </c>
      <c r="G111" s="9">
        <v>0</v>
      </c>
      <c r="H111" s="9">
        <v>0</v>
      </c>
      <c r="I111" s="9">
        <v>0</v>
      </c>
      <c r="K111" s="34"/>
    </row>
    <row r="112" spans="1:11" ht="31.5">
      <c r="A112" s="40" t="s">
        <v>66</v>
      </c>
      <c r="B112" s="46" t="s">
        <v>67</v>
      </c>
      <c r="C112" s="14">
        <v>26412</v>
      </c>
      <c r="D112" s="14" t="s">
        <v>44</v>
      </c>
      <c r="E112" s="14" t="s">
        <v>44</v>
      </c>
      <c r="F112" s="9">
        <v>0</v>
      </c>
      <c r="G112" s="9">
        <v>0</v>
      </c>
      <c r="H112" s="9">
        <v>0</v>
      </c>
      <c r="I112" s="9">
        <v>0</v>
      </c>
      <c r="K112" s="34" t="s">
        <v>99</v>
      </c>
    </row>
    <row r="113" spans="1:11" ht="110.25">
      <c r="A113" s="40" t="s">
        <v>68</v>
      </c>
      <c r="B113" s="46" t="s">
        <v>69</v>
      </c>
      <c r="C113" s="14">
        <v>26420</v>
      </c>
      <c r="D113" s="14" t="s">
        <v>44</v>
      </c>
      <c r="E113" s="14" t="s">
        <v>44</v>
      </c>
      <c r="F113" s="9">
        <f>SUM(F114:F116)</f>
        <v>15042400</v>
      </c>
      <c r="G113" s="9">
        <f>SUM(G114:G116)</f>
        <v>12750400</v>
      </c>
      <c r="H113" s="9">
        <f>SUM(H114:H116)</f>
        <v>12700400</v>
      </c>
      <c r="I113" s="9">
        <f>SUM(I114:I116)</f>
        <v>0</v>
      </c>
      <c r="K113" s="32" t="s">
        <v>108</v>
      </c>
    </row>
    <row r="114" spans="1:11" ht="31.5">
      <c r="A114" s="40" t="s">
        <v>70</v>
      </c>
      <c r="B114" s="46" t="s">
        <v>65</v>
      </c>
      <c r="C114" s="14">
        <v>26421</v>
      </c>
      <c r="D114" s="14" t="s">
        <v>44</v>
      </c>
      <c r="E114" s="14" t="s">
        <v>44</v>
      </c>
      <c r="F114" s="9">
        <v>15042400</v>
      </c>
      <c r="G114" s="9">
        <v>12750400</v>
      </c>
      <c r="H114" s="9">
        <v>12700400</v>
      </c>
      <c r="I114" s="9">
        <v>0</v>
      </c>
      <c r="K114" s="34" t="s">
        <v>98</v>
      </c>
    </row>
    <row r="115" spans="1:11" ht="15.75">
      <c r="A115" s="40"/>
      <c r="B115" s="46" t="s">
        <v>16</v>
      </c>
      <c r="C115" s="14" t="s">
        <v>132</v>
      </c>
      <c r="D115" s="14"/>
      <c r="E115" s="14"/>
      <c r="F115" s="9">
        <v>0</v>
      </c>
      <c r="G115" s="9">
        <v>0</v>
      </c>
      <c r="H115" s="9">
        <v>0</v>
      </c>
      <c r="I115" s="9">
        <v>0</v>
      </c>
      <c r="K115" s="34"/>
    </row>
    <row r="116" spans="1:11" ht="31.5">
      <c r="A116" s="40" t="s">
        <v>71</v>
      </c>
      <c r="B116" s="46" t="s">
        <v>67</v>
      </c>
      <c r="C116" s="14">
        <v>26422</v>
      </c>
      <c r="D116" s="14" t="s">
        <v>44</v>
      </c>
      <c r="E116" s="14" t="s">
        <v>44</v>
      </c>
      <c r="F116" s="9">
        <v>0</v>
      </c>
      <c r="G116" s="9">
        <v>0</v>
      </c>
      <c r="H116" s="9">
        <v>0</v>
      </c>
      <c r="I116" s="9">
        <v>0</v>
      </c>
      <c r="K116" s="34" t="s">
        <v>99</v>
      </c>
    </row>
    <row r="117" spans="1:11" ht="15.75">
      <c r="A117" s="40"/>
      <c r="B117" s="46" t="s">
        <v>16</v>
      </c>
      <c r="C117" s="14" t="s">
        <v>136</v>
      </c>
      <c r="D117" s="14"/>
      <c r="E117" s="14"/>
      <c r="F117" s="9">
        <v>0</v>
      </c>
      <c r="G117" s="9">
        <v>0</v>
      </c>
      <c r="H117" s="9">
        <v>0</v>
      </c>
      <c r="I117" s="9">
        <v>0</v>
      </c>
      <c r="K117" s="34"/>
    </row>
    <row r="118" spans="1:11" ht="31.5">
      <c r="A118" s="40" t="s">
        <v>72</v>
      </c>
      <c r="B118" s="46" t="s">
        <v>73</v>
      </c>
      <c r="C118" s="14">
        <v>26450</v>
      </c>
      <c r="D118" s="14" t="s">
        <v>44</v>
      </c>
      <c r="E118" s="14" t="s">
        <v>44</v>
      </c>
      <c r="F118" s="9">
        <f>F119+F121</f>
        <v>985600</v>
      </c>
      <c r="G118" s="9">
        <f>SUM(G119:G121)</f>
        <v>985600</v>
      </c>
      <c r="H118" s="9">
        <f>SUM(H119:H121)</f>
        <v>985600</v>
      </c>
      <c r="I118" s="9">
        <f>SUM(I119:I121)</f>
        <v>0</v>
      </c>
      <c r="K118" s="32" t="s">
        <v>109</v>
      </c>
    </row>
    <row r="119" spans="1:11" ht="31.5">
      <c r="A119" s="40" t="s">
        <v>74</v>
      </c>
      <c r="B119" s="46" t="s">
        <v>65</v>
      </c>
      <c r="C119" s="14">
        <v>26451</v>
      </c>
      <c r="D119" s="14" t="s">
        <v>44</v>
      </c>
      <c r="E119" s="14" t="s">
        <v>44</v>
      </c>
      <c r="F119" s="9">
        <v>985600</v>
      </c>
      <c r="G119" s="9">
        <v>985600</v>
      </c>
      <c r="H119" s="9">
        <v>985600</v>
      </c>
      <c r="I119" s="9">
        <v>0</v>
      </c>
      <c r="K119" s="34" t="s">
        <v>98</v>
      </c>
    </row>
    <row r="120" spans="1:11" ht="15.75">
      <c r="A120" s="40"/>
      <c r="B120" s="46" t="s">
        <v>16</v>
      </c>
      <c r="C120" s="14" t="s">
        <v>133</v>
      </c>
      <c r="D120" s="14"/>
      <c r="E120" s="35"/>
      <c r="F120" s="9">
        <v>0</v>
      </c>
      <c r="G120" s="9">
        <v>0</v>
      </c>
      <c r="H120" s="9">
        <v>0</v>
      </c>
      <c r="I120" s="9">
        <v>0</v>
      </c>
      <c r="K120" s="34"/>
    </row>
    <row r="121" spans="1:11" ht="31.5">
      <c r="A121" s="40" t="s">
        <v>75</v>
      </c>
      <c r="B121" s="46" t="s">
        <v>67</v>
      </c>
      <c r="C121" s="14">
        <v>26452</v>
      </c>
      <c r="D121" s="14" t="s">
        <v>44</v>
      </c>
      <c r="E121" s="14" t="s">
        <v>44</v>
      </c>
      <c r="F121" s="9">
        <v>0</v>
      </c>
      <c r="G121" s="9">
        <v>0</v>
      </c>
      <c r="H121" s="9">
        <v>0</v>
      </c>
      <c r="I121" s="9">
        <v>0</v>
      </c>
      <c r="K121" s="34" t="s">
        <v>99</v>
      </c>
    </row>
    <row r="122" spans="1:11" ht="15.75">
      <c r="A122" s="40"/>
      <c r="B122" s="46" t="s">
        <v>16</v>
      </c>
      <c r="C122" s="14" t="s">
        <v>137</v>
      </c>
      <c r="D122" s="14"/>
      <c r="E122" s="14"/>
      <c r="F122" s="9">
        <v>0</v>
      </c>
      <c r="G122" s="9">
        <v>0</v>
      </c>
      <c r="H122" s="9">
        <v>0</v>
      </c>
      <c r="I122" s="9">
        <v>0</v>
      </c>
      <c r="K122" s="34"/>
    </row>
    <row r="123" spans="1:9" ht="141.75">
      <c r="A123" s="40" t="s">
        <v>76</v>
      </c>
      <c r="B123" s="46" t="s">
        <v>77</v>
      </c>
      <c r="C123" s="14">
        <v>26500</v>
      </c>
      <c r="D123" s="14" t="s">
        <v>44</v>
      </c>
      <c r="E123" s="14" t="s">
        <v>44</v>
      </c>
      <c r="F123" s="9">
        <f>SUM(F124)</f>
        <v>23649000</v>
      </c>
      <c r="G123" s="9">
        <f>SUM(G124)</f>
        <v>21506300</v>
      </c>
      <c r="H123" s="9">
        <f>SUM(H124)</f>
        <v>21611500</v>
      </c>
      <c r="I123" s="9">
        <f>SUM(I124)</f>
        <v>0</v>
      </c>
    </row>
    <row r="124" spans="1:11" ht="31.5">
      <c r="A124" s="40"/>
      <c r="B124" s="46" t="s">
        <v>78</v>
      </c>
      <c r="C124" s="14">
        <v>26510</v>
      </c>
      <c r="D124" s="14" t="s">
        <v>44</v>
      </c>
      <c r="E124" s="14" t="s">
        <v>44</v>
      </c>
      <c r="F124" s="9">
        <f>F110+F114+F119</f>
        <v>23649000</v>
      </c>
      <c r="G124" s="9">
        <f>G110+G114+G119</f>
        <v>21506300</v>
      </c>
      <c r="H124" s="9">
        <f>H110+H114+H119</f>
        <v>21611500</v>
      </c>
      <c r="I124" s="9">
        <f>I110+I114+I119</f>
        <v>0</v>
      </c>
      <c r="K124" s="16" t="s">
        <v>110</v>
      </c>
    </row>
    <row r="125" spans="1:9" ht="141.75">
      <c r="A125" s="40" t="s">
        <v>79</v>
      </c>
      <c r="B125" s="46" t="s">
        <v>80</v>
      </c>
      <c r="C125" s="14">
        <v>26600</v>
      </c>
      <c r="D125" s="14" t="s">
        <v>44</v>
      </c>
      <c r="E125" s="14" t="s">
        <v>44</v>
      </c>
      <c r="F125" s="9">
        <f>SUM(F126)</f>
        <v>0</v>
      </c>
      <c r="G125" s="9">
        <f>SUM(G126)</f>
        <v>0</v>
      </c>
      <c r="H125" s="9">
        <f>SUM(H126)</f>
        <v>0</v>
      </c>
      <c r="I125" s="9">
        <f>SUM(I126)</f>
        <v>0</v>
      </c>
    </row>
    <row r="126" spans="1:11" ht="31.5">
      <c r="A126" s="40"/>
      <c r="B126" s="46" t="s">
        <v>78</v>
      </c>
      <c r="C126" s="14">
        <v>26610</v>
      </c>
      <c r="D126" s="14"/>
      <c r="E126" s="14"/>
      <c r="F126" s="9">
        <f>F112+F116+F121</f>
        <v>0</v>
      </c>
      <c r="G126" s="9">
        <f>G112+G116+G121</f>
        <v>0</v>
      </c>
      <c r="H126" s="9">
        <f>H112+H116+H121</f>
        <v>0</v>
      </c>
      <c r="I126" s="9">
        <f>I112</f>
        <v>0</v>
      </c>
      <c r="K126" s="16" t="s">
        <v>111</v>
      </c>
    </row>
    <row r="127" spans="1:5" ht="15.75">
      <c r="A127" s="17"/>
      <c r="B127" s="16"/>
      <c r="C127" s="16"/>
      <c r="D127" s="16"/>
      <c r="E127" s="16"/>
    </row>
    <row r="128" spans="1:5" ht="0.75" customHeight="1">
      <c r="A128" s="17"/>
      <c r="B128" s="16"/>
      <c r="C128" s="16"/>
      <c r="D128" s="16"/>
      <c r="E128" s="16"/>
    </row>
    <row r="129" spans="1:5" ht="15.75" hidden="1">
      <c r="A129" s="17"/>
      <c r="B129" s="16"/>
      <c r="C129" s="16"/>
      <c r="D129" s="16"/>
      <c r="E129" s="16"/>
    </row>
    <row r="130" spans="1:9" ht="22.5" customHeight="1">
      <c r="A130" s="53" t="s">
        <v>116</v>
      </c>
      <c r="B130" s="53"/>
      <c r="C130" s="53"/>
      <c r="D130" s="36"/>
      <c r="E130" s="48"/>
      <c r="F130" s="37"/>
      <c r="G130" s="15"/>
      <c r="H130" s="54" t="s">
        <v>118</v>
      </c>
      <c r="I130" s="54"/>
    </row>
    <row r="131" spans="1:9" ht="15.75">
      <c r="A131" s="49"/>
      <c r="B131" s="50"/>
      <c r="C131" s="55"/>
      <c r="D131" s="55"/>
      <c r="E131" s="55"/>
      <c r="F131" s="45" t="s">
        <v>82</v>
      </c>
      <c r="H131" s="56" t="s">
        <v>83</v>
      </c>
      <c r="I131" s="56"/>
    </row>
    <row r="132" spans="1:9" ht="15.75" hidden="1">
      <c r="A132" s="17"/>
      <c r="B132" s="16"/>
      <c r="C132" s="16"/>
      <c r="D132" s="16"/>
      <c r="E132" s="16"/>
      <c r="H132" s="52"/>
      <c r="I132" s="52"/>
    </row>
    <row r="133" spans="1:9" ht="3" customHeight="1">
      <c r="A133" s="17"/>
      <c r="B133" s="16"/>
      <c r="C133" s="16"/>
      <c r="D133" s="16"/>
      <c r="E133" s="16"/>
      <c r="H133" s="44"/>
      <c r="I133" s="44"/>
    </row>
    <row r="134" spans="1:11" s="1" customFormat="1" ht="33" customHeight="1">
      <c r="A134" s="53" t="s">
        <v>117</v>
      </c>
      <c r="B134" s="53"/>
      <c r="C134" s="53"/>
      <c r="D134" s="36"/>
      <c r="E134" s="48"/>
      <c r="F134" s="37"/>
      <c r="G134" s="15"/>
      <c r="H134" s="54" t="s">
        <v>119</v>
      </c>
      <c r="I134" s="54"/>
      <c r="J134" s="15"/>
      <c r="K134" s="15"/>
    </row>
    <row r="135" spans="1:9" ht="15.75">
      <c r="A135" s="50"/>
      <c r="B135" s="50"/>
      <c r="C135" s="55"/>
      <c r="D135" s="55"/>
      <c r="E135" s="55"/>
      <c r="F135" s="45" t="s">
        <v>82</v>
      </c>
      <c r="H135" s="56" t="s">
        <v>83</v>
      </c>
      <c r="I135" s="56"/>
    </row>
    <row r="136" spans="1:9" ht="15.75">
      <c r="A136" s="17"/>
      <c r="B136" s="16"/>
      <c r="C136" s="16"/>
      <c r="D136" s="16"/>
      <c r="E136" s="16"/>
      <c r="H136" s="52"/>
      <c r="I136" s="52"/>
    </row>
    <row r="137" spans="1:5" ht="0.75" customHeight="1">
      <c r="A137" s="17"/>
      <c r="B137" s="16"/>
      <c r="C137" s="16"/>
      <c r="D137" s="16"/>
      <c r="E137" s="16"/>
    </row>
    <row r="138" spans="1:5" ht="15.75">
      <c r="A138" s="17"/>
      <c r="B138" s="16"/>
      <c r="C138" s="16"/>
      <c r="D138" s="16"/>
      <c r="E138" s="16"/>
    </row>
    <row r="139" spans="1:11" s="1" customFormat="1" ht="18.75">
      <c r="A139" s="15" t="s">
        <v>176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</sheetData>
  <sheetProtection/>
  <mergeCells count="148">
    <mergeCell ref="A81:B81"/>
    <mergeCell ref="D87:E87"/>
    <mergeCell ref="D88:E88"/>
    <mergeCell ref="D89:E89"/>
    <mergeCell ref="D90:E90"/>
    <mergeCell ref="A82:B82"/>
    <mergeCell ref="A83:B83"/>
    <mergeCell ref="A84:B84"/>
    <mergeCell ref="A85:B85"/>
    <mergeCell ref="A86:B86"/>
    <mergeCell ref="D80:E80"/>
    <mergeCell ref="D82:E82"/>
    <mergeCell ref="D83:E83"/>
    <mergeCell ref="D84:E84"/>
    <mergeCell ref="D85:E85"/>
    <mergeCell ref="D86:E86"/>
    <mergeCell ref="D81:E81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G3:I3"/>
    <mergeCell ref="H4:I4"/>
    <mergeCell ref="A10:I10"/>
    <mergeCell ref="A11:I11"/>
    <mergeCell ref="A13:I13"/>
    <mergeCell ref="C20:G20"/>
    <mergeCell ref="C27:F27"/>
    <mergeCell ref="C28:F28"/>
    <mergeCell ref="A30:B31"/>
    <mergeCell ref="C30:C31"/>
    <mergeCell ref="F30:I30"/>
    <mergeCell ref="D30:E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77:B77"/>
    <mergeCell ref="A87:B87"/>
    <mergeCell ref="A88:B88"/>
    <mergeCell ref="A89:B89"/>
    <mergeCell ref="A90:B90"/>
    <mergeCell ref="A95:A96"/>
    <mergeCell ref="B95:B96"/>
    <mergeCell ref="H136:I136"/>
    <mergeCell ref="E95:E96"/>
    <mergeCell ref="F95:I95"/>
    <mergeCell ref="A130:C130"/>
    <mergeCell ref="H130:I130"/>
    <mergeCell ref="C131:E131"/>
    <mergeCell ref="H131:I131"/>
    <mergeCell ref="A102:A103"/>
    <mergeCell ref="D95:D96"/>
    <mergeCell ref="K96:M96"/>
    <mergeCell ref="H132:I132"/>
    <mergeCell ref="A134:C134"/>
    <mergeCell ref="H134:I134"/>
    <mergeCell ref="C135:E135"/>
    <mergeCell ref="H135:I135"/>
    <mergeCell ref="C95:C96"/>
  </mergeCells>
  <printOptions/>
  <pageMargins left="0.31496062992125984" right="0.31496062992125984" top="0.5905511811023623" bottom="0.31496062992125984" header="0" footer="0"/>
  <pageSetup horizontalDpi="600" verticalDpi="600" orientation="landscape" paperSize="9" scale="95" r:id="rId2"/>
  <ignoredErrors>
    <ignoredError sqref="F6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2021-03-13T07:36:18Z</dcterms:modified>
  <cp:category/>
  <cp:version/>
  <cp:contentType/>
  <cp:contentStatus/>
</cp:coreProperties>
</file>